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Ana Berry\Desktop\2015 VR annual meeting mailings\"/>
    </mc:Choice>
  </mc:AlternateContent>
  <bookViews>
    <workbookView xWindow="0" yWindow="0" windowWidth="28800" windowHeight="12435" tabRatio="500"/>
  </bookViews>
  <sheets>
    <sheet name="Sheet1" sheetId="1" r:id="rId1"/>
  </sheets>
  <definedNames>
    <definedName name="_xlnm.Print_Area" localSheetId="0">Sheet1!$A$2:$H$61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7" i="1" l="1"/>
  <c r="F58" i="1"/>
  <c r="F47" i="1"/>
  <c r="F50" i="1"/>
  <c r="F51" i="1"/>
  <c r="F52" i="1"/>
  <c r="H16" i="1"/>
  <c r="H29" i="1"/>
  <c r="H24" i="1"/>
  <c r="H30" i="1"/>
  <c r="H31" i="1"/>
  <c r="H32" i="1"/>
  <c r="G16" i="1"/>
  <c r="G29" i="1"/>
  <c r="G24" i="1"/>
  <c r="G30" i="1"/>
  <c r="G31" i="1"/>
  <c r="G32" i="1"/>
  <c r="F16" i="1"/>
  <c r="F29" i="1"/>
  <c r="F24" i="1"/>
  <c r="F30" i="1"/>
  <c r="F31" i="1"/>
  <c r="F32" i="1"/>
  <c r="E16" i="1"/>
  <c r="E29" i="1"/>
  <c r="E24" i="1"/>
  <c r="E30" i="1"/>
  <c r="E31" i="1"/>
  <c r="E32" i="1"/>
</calcChain>
</file>

<file path=xl/sharedStrings.xml><?xml version="1.0" encoding="utf-8"?>
<sst xmlns="http://schemas.openxmlformats.org/spreadsheetml/2006/main" count="52" uniqueCount="50">
  <si>
    <t>VISTA REDONDA PROPERTY OWNERS ASSOCIATION</t>
  </si>
  <si>
    <t>BUDGET REPORT FOR 2014/2015 and PROPOSED BUDGET 2015/2016</t>
  </si>
  <si>
    <t>Cash Basis</t>
  </si>
  <si>
    <t>Jul '14 - May 15</t>
  </si>
  <si>
    <t>Projected Jul'14-June'15</t>
  </si>
  <si>
    <t xml:space="preserve">Budget </t>
  </si>
  <si>
    <t>Budget 2015-2016</t>
  </si>
  <si>
    <t>Ordinary Income/Expense</t>
  </si>
  <si>
    <t>Income</t>
  </si>
  <si>
    <t>4305 · Late Fee</t>
  </si>
  <si>
    <t>4130 · POA Transfer Fees</t>
  </si>
  <si>
    <t>4115 · POA Social Dues</t>
  </si>
  <si>
    <t>4125 · POA Fees</t>
  </si>
  <si>
    <t>Total Income</t>
  </si>
  <si>
    <t>Expense</t>
  </si>
  <si>
    <t>5200 · Community Meetings</t>
  </si>
  <si>
    <t>5800 · Taxes-Nonprofit &amp; Property</t>
  </si>
  <si>
    <t>5500 · Office Expense</t>
  </si>
  <si>
    <t>5300 · Insurance</t>
  </si>
  <si>
    <t>5320 · Prop &amp; Gen Liability</t>
  </si>
  <si>
    <t>5315 · Officers &amp; Directors</t>
  </si>
  <si>
    <t>Total 5300 · Insurance</t>
  </si>
  <si>
    <t>5100 · Professional Fees</t>
  </si>
  <si>
    <t>5110 · Legal Services</t>
  </si>
  <si>
    <t>5105 · Tax and Audit Services</t>
  </si>
  <si>
    <t>5120 · Bookkeeping/Secretarial</t>
  </si>
  <si>
    <t>Total 5100 · Professional Fees</t>
  </si>
  <si>
    <t>Total Expense</t>
  </si>
  <si>
    <t>Net Ordinary Income</t>
  </si>
  <si>
    <t>Net Income</t>
  </si>
  <si>
    <t>Vista Redonda Property Owners Association</t>
  </si>
  <si>
    <t>Statement of Financial Position</t>
  </si>
  <si>
    <t>As of May 31, 2015</t>
  </si>
  <si>
    <t>May 31, 15</t>
  </si>
  <si>
    <t>ASSETS</t>
  </si>
  <si>
    <t>Current Assets</t>
  </si>
  <si>
    <t>Checking/Savings</t>
  </si>
  <si>
    <t>1010 · LANB</t>
  </si>
  <si>
    <t>Total Checking/Savings</t>
  </si>
  <si>
    <t>Accounts Receivable</t>
  </si>
  <si>
    <t>1200 · Accounts Receivable</t>
  </si>
  <si>
    <t>Total Accounts Receivable</t>
  </si>
  <si>
    <t>Total Current Assets</t>
  </si>
  <si>
    <t>TOTAL ASSETS</t>
  </si>
  <si>
    <t>LIABILITIES &amp; EQUITY</t>
  </si>
  <si>
    <t>Equity</t>
  </si>
  <si>
    <t>3900 · Retained Earnings</t>
  </si>
  <si>
    <t>Total Equity</t>
  </si>
  <si>
    <t>TOTAL LIABILITIES &amp; EQUITY</t>
  </si>
  <si>
    <t>2015-2016 Annual Assessment of $150.00 per 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</si>
</sst>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7" x14ac:knownFonts="1">
    <font>
      <sz val="12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rgb="FF000080"/>
      <name val="Arial"/>
      <family val="2"/>
    </font>
    <font>
      <b/>
      <sz val="14"/>
      <color theme="1"/>
      <name val="Calibri"/>
      <scheme val="minor"/>
    </font>
    <font>
      <sz val="9"/>
      <color rgb="FF00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000000"/>
      <name val="Calibri"/>
      <scheme val="minor"/>
    </font>
    <font>
      <b/>
      <sz val="10"/>
      <color theme="1"/>
      <name val="Calibri"/>
      <scheme val="minor"/>
    </font>
    <font>
      <b/>
      <sz val="14"/>
      <color rgb="FF000000"/>
      <name val="Calibri"/>
      <scheme val="minor"/>
    </font>
    <font>
      <sz val="8"/>
      <name val="Calibri"/>
      <family val="2"/>
      <scheme val="minor"/>
    </font>
    <font>
      <b/>
      <sz val="9"/>
      <name val="Arial"/>
      <family val="2"/>
    </font>
    <font>
      <b/>
      <sz val="14"/>
      <name val="Arial"/>
      <family val="2"/>
    </font>
    <font>
      <sz val="12"/>
      <name val="Calibri"/>
      <family val="2"/>
      <scheme val="minor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NumberFormat="1" applyFont="1"/>
    <xf numFmtId="0" fontId="0" fillId="0" borderId="0" xfId="0" applyNumberFormat="1"/>
    <xf numFmtId="49" fontId="0" fillId="0" borderId="0" xfId="0" applyNumberFormat="1" applyBorder="1" applyAlignment="1">
      <alignment horizontal="centerContinuous"/>
    </xf>
    <xf numFmtId="49" fontId="1" fillId="0" borderId="1" xfId="0" applyNumberFormat="1" applyFont="1" applyBorder="1" applyAlignment="1">
      <alignment horizontal="center"/>
    </xf>
    <xf numFmtId="164" fontId="7" fillId="0" borderId="2" xfId="0" applyNumberFormat="1" applyFont="1" applyBorder="1"/>
    <xf numFmtId="4" fontId="8" fillId="0" borderId="2" xfId="0" applyNumberFormat="1" applyFont="1" applyBorder="1"/>
    <xf numFmtId="164" fontId="7" fillId="0" borderId="0" xfId="0" applyNumberFormat="1" applyFont="1" applyBorder="1"/>
    <xf numFmtId="164" fontId="7" fillId="0" borderId="3" xfId="0" applyNumberFormat="1" applyFont="1" applyBorder="1"/>
    <xf numFmtId="164" fontId="7" fillId="0" borderId="4" xfId="0" applyNumberFormat="1" applyFont="1" applyBorder="1"/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4" fillId="0" borderId="2" xfId="0" applyNumberFormat="1" applyFont="1" applyBorder="1"/>
    <xf numFmtId="164" fontId="4" fillId="0" borderId="0" xfId="0" applyNumberFormat="1" applyFont="1" applyBorder="1"/>
    <xf numFmtId="164" fontId="4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0" fillId="0" borderId="0" xfId="0" applyNumberFormat="1" applyBorder="1"/>
    <xf numFmtId="0" fontId="0" fillId="0" borderId="0" xfId="0" applyBorder="1"/>
    <xf numFmtId="49" fontId="1" fillId="0" borderId="0" xfId="0" applyNumberFormat="1" applyFont="1" applyBorder="1"/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" fontId="8" fillId="0" borderId="0" xfId="0" applyNumberFormat="1" applyFont="1" applyBorder="1"/>
    <xf numFmtId="0" fontId="1" fillId="0" borderId="0" xfId="0" applyNumberFormat="1" applyFont="1" applyBorder="1"/>
    <xf numFmtId="4" fontId="0" fillId="0" borderId="0" xfId="0" applyNumberFormat="1" applyBorder="1"/>
    <xf numFmtId="0" fontId="0" fillId="0" borderId="3" xfId="0" applyBorder="1"/>
    <xf numFmtId="0" fontId="0" fillId="0" borderId="7" xfId="0" applyBorder="1"/>
    <xf numFmtId="49" fontId="1" fillId="0" borderId="8" xfId="0" applyNumberFormat="1" applyFont="1" applyBorder="1" applyAlignment="1">
      <alignment horizontal="left"/>
    </xf>
    <xf numFmtId="0" fontId="0" fillId="0" borderId="9" xfId="0" applyBorder="1"/>
    <xf numFmtId="49" fontId="1" fillId="0" borderId="8" xfId="0" applyNumberFormat="1" applyFont="1" applyBorder="1"/>
    <xf numFmtId="49" fontId="1" fillId="0" borderId="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8" xfId="0" applyBorder="1"/>
    <xf numFmtId="39" fontId="8" fillId="0" borderId="9" xfId="0" applyNumberFormat="1" applyFont="1" applyBorder="1"/>
    <xf numFmtId="39" fontId="8" fillId="0" borderId="11" xfId="0" applyNumberFormat="1" applyFont="1" applyBorder="1"/>
    <xf numFmtId="164" fontId="7" fillId="0" borderId="7" xfId="0" applyNumberFormat="1" applyFont="1" applyBorder="1"/>
    <xf numFmtId="164" fontId="7" fillId="0" borderId="12" xfId="0" applyNumberFormat="1" applyFont="1" applyBorder="1"/>
    <xf numFmtId="0" fontId="1" fillId="0" borderId="8" xfId="0" applyNumberFormat="1" applyFont="1" applyBorder="1"/>
    <xf numFmtId="2" fontId="0" fillId="0" borderId="9" xfId="0" applyNumberFormat="1" applyBorder="1"/>
    <xf numFmtId="0" fontId="1" fillId="0" borderId="13" xfId="0" applyNumberFormat="1" applyFont="1" applyBorder="1"/>
    <xf numFmtId="0" fontId="1" fillId="0" borderId="2" xfId="0" applyNumberFormat="1" applyFont="1" applyBorder="1"/>
    <xf numFmtId="0" fontId="0" fillId="0" borderId="2" xfId="0" applyNumberFormat="1" applyBorder="1"/>
    <xf numFmtId="0" fontId="0" fillId="0" borderId="2" xfId="0" applyBorder="1"/>
    <xf numFmtId="0" fontId="0" fillId="0" borderId="11" xfId="0" applyBorder="1"/>
    <xf numFmtId="0" fontId="0" fillId="0" borderId="6" xfId="0" applyBorder="1"/>
    <xf numFmtId="0" fontId="1" fillId="0" borderId="3" xfId="0" applyNumberFormat="1" applyFont="1" applyBorder="1"/>
    <xf numFmtId="49" fontId="11" fillId="0" borderId="0" xfId="0" applyNumberFormat="1" applyFont="1" applyBorder="1"/>
    <xf numFmtId="49" fontId="12" fillId="0" borderId="0" xfId="0" applyNumberFormat="1" applyFont="1" applyBorder="1" applyAlignment="1">
      <alignment horizontal="center"/>
    </xf>
    <xf numFmtId="0" fontId="13" fillId="0" borderId="0" xfId="0" applyFont="1" applyBorder="1"/>
    <xf numFmtId="49" fontId="1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Border="1"/>
    <xf numFmtId="0" fontId="1" fillId="0" borderId="9" xfId="0" applyFont="1" applyBorder="1"/>
    <xf numFmtId="0" fontId="0" fillId="0" borderId="13" xfId="0" applyBorder="1"/>
    <xf numFmtId="0" fontId="3" fillId="0" borderId="0" xfId="0" applyFont="1" applyBorder="1"/>
    <xf numFmtId="0" fontId="13" fillId="0" borderId="9" xfId="0" applyFont="1" applyBorder="1"/>
    <xf numFmtId="0" fontId="1" fillId="0" borderId="6" xfId="0" applyNumberFormat="1" applyFont="1" applyBorder="1"/>
    <xf numFmtId="0" fontId="0" fillId="0" borderId="3" xfId="0" applyNumberFormat="1" applyBorder="1"/>
    <xf numFmtId="49" fontId="15" fillId="2" borderId="0" xfId="0" applyNumberFormat="1" applyFont="1" applyFill="1" applyBorder="1"/>
    <xf numFmtId="49" fontId="15" fillId="2" borderId="0" xfId="0" applyNumberFormat="1" applyFont="1" applyFill="1" applyBorder="1" applyAlignment="1">
      <alignment horizontal="center"/>
    </xf>
    <xf numFmtId="0" fontId="16" fillId="2" borderId="0" xfId="0" applyFont="1" applyFill="1" applyBorder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3</xdr:col>
      <xdr:colOff>939800</xdr:colOff>
      <xdr:row>4</xdr:row>
      <xdr:rowOff>190500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5361"/>
            </a:ext>
          </a:extLst>
        </xdr:cNvPr>
        <xdr:cNvSpPr/>
      </xdr:nvSpPr>
      <xdr:spPr>
        <a:xfrm>
          <a:off x="0" y="355600"/>
          <a:ext cx="1028700" cy="215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3</xdr:col>
      <xdr:colOff>939800</xdr:colOff>
      <xdr:row>4</xdr:row>
      <xdr:rowOff>190500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5362"/>
            </a:ext>
          </a:extLst>
        </xdr:cNvPr>
        <xdr:cNvSpPr/>
      </xdr:nvSpPr>
      <xdr:spPr>
        <a:xfrm>
          <a:off x="0" y="355600"/>
          <a:ext cx="1028700" cy="215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3</xdr:col>
      <xdr:colOff>939800</xdr:colOff>
      <xdr:row>4</xdr:row>
      <xdr:rowOff>190500</xdr:rowOff>
    </xdr:to>
    <xdr:pic>
      <xdr:nvPicPr>
        <xdr:cNvPr id="4" name="FILTER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"/>
          <a:ext cx="10287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3</xdr:col>
      <xdr:colOff>939800</xdr:colOff>
      <xdr:row>4</xdr:row>
      <xdr:rowOff>190500</xdr:rowOff>
    </xdr:to>
    <xdr:pic>
      <xdr:nvPicPr>
        <xdr:cNvPr id="5" name="HEADER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"/>
          <a:ext cx="10287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939800</xdr:colOff>
      <xdr:row>36</xdr:row>
      <xdr:rowOff>25400</xdr:rowOff>
    </xdr:to>
    <xdr:sp macro="" textlink="">
      <xdr:nvSpPr>
        <xdr:cNvPr id="6" name="FILTER" hidden="1">
          <a:extLst>
            <a:ext uri="{63B3BB69-23CF-44E3-9099-C40C66FF867C}">
              <a14:compatExt xmlns:a14="http://schemas.microsoft.com/office/drawing/2010/main" spid="_x0000_s7169"/>
            </a:ext>
          </a:extLst>
        </xdr:cNvPr>
        <xdr:cNvSpPr/>
      </xdr:nvSpPr>
      <xdr:spPr>
        <a:xfrm>
          <a:off x="673100" y="355600"/>
          <a:ext cx="1003300" cy="2159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939800</xdr:colOff>
      <xdr:row>36</xdr:row>
      <xdr:rowOff>25400</xdr:rowOff>
    </xdr:to>
    <xdr:sp macro="" textlink="">
      <xdr:nvSpPr>
        <xdr:cNvPr id="7" name="HEADER" hidden="1">
          <a:extLst>
            <a:ext uri="{63B3BB69-23CF-44E3-9099-C40C66FF867C}">
              <a14:compatExt xmlns:a14="http://schemas.microsoft.com/office/drawing/2010/main" spid="_x0000_s7170"/>
            </a:ext>
          </a:extLst>
        </xdr:cNvPr>
        <xdr:cNvSpPr/>
      </xdr:nvSpPr>
      <xdr:spPr>
        <a:xfrm>
          <a:off x="673100" y="355600"/>
          <a:ext cx="1003300" cy="2159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939800</xdr:colOff>
      <xdr:row>36</xdr:row>
      <xdr:rowOff>25400</xdr:rowOff>
    </xdr:to>
    <xdr:pic>
      <xdr:nvPicPr>
        <xdr:cNvPr id="8" name="FILTER" hidden="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355600"/>
          <a:ext cx="10033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939800</xdr:colOff>
      <xdr:row>36</xdr:row>
      <xdr:rowOff>25400</xdr:rowOff>
    </xdr:to>
    <xdr:pic>
      <xdr:nvPicPr>
        <xdr:cNvPr id="9" name="HEADER" hidden="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355600"/>
          <a:ext cx="10033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4</xdr:col>
      <xdr:colOff>317500</xdr:colOff>
      <xdr:row>37</xdr:row>
      <xdr:rowOff>38100</xdr:rowOff>
    </xdr:to>
    <xdr:sp macro="" textlink="">
      <xdr:nvSpPr>
        <xdr:cNvPr id="10" name="FILTER" hidden="1">
          <a:extLst>
            <a:ext uri="{63B3BB69-23CF-44E3-9099-C40C66FF867C}">
              <a14:compatExt xmlns:a14="http://schemas.microsoft.com/office/drawing/2010/main" spid="_x0000_s7169"/>
            </a:ext>
          </a:extLst>
        </xdr:cNvPr>
        <xdr:cNvSpPr/>
      </xdr:nvSpPr>
      <xdr:spPr>
        <a:xfrm>
          <a:off x="673100" y="355600"/>
          <a:ext cx="1003300" cy="2159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4</xdr:col>
      <xdr:colOff>317500</xdr:colOff>
      <xdr:row>37</xdr:row>
      <xdr:rowOff>38100</xdr:rowOff>
    </xdr:to>
    <xdr:sp macro="" textlink="">
      <xdr:nvSpPr>
        <xdr:cNvPr id="11" name="HEADER" hidden="1">
          <a:extLst>
            <a:ext uri="{63B3BB69-23CF-44E3-9099-C40C66FF867C}">
              <a14:compatExt xmlns:a14="http://schemas.microsoft.com/office/drawing/2010/main" spid="_x0000_s7170"/>
            </a:ext>
          </a:extLst>
        </xdr:cNvPr>
        <xdr:cNvSpPr/>
      </xdr:nvSpPr>
      <xdr:spPr>
        <a:xfrm>
          <a:off x="673100" y="355600"/>
          <a:ext cx="1003300" cy="2159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4</xdr:col>
      <xdr:colOff>317500</xdr:colOff>
      <xdr:row>37</xdr:row>
      <xdr:rowOff>38100</xdr:rowOff>
    </xdr:to>
    <xdr:pic>
      <xdr:nvPicPr>
        <xdr:cNvPr id="12" name="FILTER" hidden="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355600"/>
          <a:ext cx="10033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4</xdr:col>
      <xdr:colOff>317500</xdr:colOff>
      <xdr:row>37</xdr:row>
      <xdr:rowOff>38100</xdr:rowOff>
    </xdr:to>
    <xdr:pic>
      <xdr:nvPicPr>
        <xdr:cNvPr id="13" name="HEADER" hidden="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355600"/>
          <a:ext cx="10033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4</xdr:col>
      <xdr:colOff>317500</xdr:colOff>
      <xdr:row>38</xdr:row>
      <xdr:rowOff>12700</xdr:rowOff>
    </xdr:to>
    <xdr:sp macro="" textlink="">
      <xdr:nvSpPr>
        <xdr:cNvPr id="14" name="FILTER" hidden="1">
          <a:extLst>
            <a:ext uri="{63B3BB69-23CF-44E3-9099-C40C66FF867C}">
              <a14:compatExt xmlns:a14="http://schemas.microsoft.com/office/drawing/2010/main" spid="_x0000_s7169"/>
            </a:ext>
          </a:extLst>
        </xdr:cNvPr>
        <xdr:cNvSpPr/>
      </xdr:nvSpPr>
      <xdr:spPr>
        <a:xfrm>
          <a:off x="673100" y="355600"/>
          <a:ext cx="1003300" cy="2159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4</xdr:col>
      <xdr:colOff>317500</xdr:colOff>
      <xdr:row>38</xdr:row>
      <xdr:rowOff>12700</xdr:rowOff>
    </xdr:to>
    <xdr:sp macro="" textlink="">
      <xdr:nvSpPr>
        <xdr:cNvPr id="15" name="HEADER" hidden="1">
          <a:extLst>
            <a:ext uri="{63B3BB69-23CF-44E3-9099-C40C66FF867C}">
              <a14:compatExt xmlns:a14="http://schemas.microsoft.com/office/drawing/2010/main" spid="_x0000_s7170"/>
            </a:ext>
          </a:extLst>
        </xdr:cNvPr>
        <xdr:cNvSpPr/>
      </xdr:nvSpPr>
      <xdr:spPr>
        <a:xfrm>
          <a:off x="673100" y="355600"/>
          <a:ext cx="1003300" cy="2159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4</xdr:col>
      <xdr:colOff>317500</xdr:colOff>
      <xdr:row>38</xdr:row>
      <xdr:rowOff>12700</xdr:rowOff>
    </xdr:to>
    <xdr:pic>
      <xdr:nvPicPr>
        <xdr:cNvPr id="16" name="FILTER" hidden="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355600"/>
          <a:ext cx="10033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4</xdr:col>
      <xdr:colOff>317500</xdr:colOff>
      <xdr:row>38</xdr:row>
      <xdr:rowOff>12700</xdr:rowOff>
    </xdr:to>
    <xdr:pic>
      <xdr:nvPicPr>
        <xdr:cNvPr id="17" name="HEADER" hidden="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355600"/>
          <a:ext cx="10033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activeCell="D7" sqref="D7"/>
    </sheetView>
  </sheetViews>
  <sheetFormatPr defaultColWidth="11" defaultRowHeight="15.75" x14ac:dyDescent="0.25"/>
  <cols>
    <col min="4" max="4" width="28" customWidth="1"/>
    <col min="5" max="5" width="13.5" customWidth="1"/>
    <col min="6" max="6" width="18.125" customWidth="1"/>
    <col min="8" max="8" width="16.125" customWidth="1"/>
  </cols>
  <sheetData>
    <row r="1" spans="1:8" x14ac:dyDescent="0.25">
      <c r="A1" s="1"/>
      <c r="B1" s="1"/>
      <c r="C1" s="1"/>
      <c r="D1" s="1"/>
      <c r="E1" s="2"/>
      <c r="F1" s="2"/>
    </row>
    <row r="2" spans="1:8" ht="16.5" thickBot="1" x14ac:dyDescent="0.3">
      <c r="A2" s="1"/>
      <c r="B2" s="1"/>
      <c r="C2" s="1"/>
      <c r="D2" s="1"/>
      <c r="E2" s="2"/>
      <c r="F2" s="2"/>
    </row>
    <row r="3" spans="1:8" x14ac:dyDescent="0.25">
      <c r="A3" s="60"/>
      <c r="B3" s="48"/>
      <c r="C3" s="48"/>
      <c r="D3" s="48"/>
      <c r="E3" s="61"/>
      <c r="F3" s="61"/>
      <c r="G3" s="28"/>
      <c r="H3" s="29"/>
    </row>
    <row r="4" spans="1:8" x14ac:dyDescent="0.25">
      <c r="A4" s="40"/>
      <c r="B4" s="26"/>
      <c r="C4" s="26"/>
      <c r="D4" s="26"/>
      <c r="E4" s="20"/>
      <c r="F4" s="20"/>
      <c r="G4" s="21"/>
      <c r="H4" s="31"/>
    </row>
    <row r="5" spans="1:8" ht="18.75" x14ac:dyDescent="0.3">
      <c r="A5" s="32"/>
      <c r="B5" s="22"/>
      <c r="C5" s="22"/>
      <c r="D5" s="58" t="s">
        <v>0</v>
      </c>
      <c r="E5" s="21"/>
      <c r="F5" s="21"/>
      <c r="G5" s="21"/>
      <c r="H5" s="31"/>
    </row>
    <row r="6" spans="1:8" ht="18.75" x14ac:dyDescent="0.3">
      <c r="A6" s="30"/>
      <c r="B6" s="17"/>
      <c r="C6" s="17"/>
      <c r="D6" s="18" t="s">
        <v>1</v>
      </c>
      <c r="E6" s="19"/>
      <c r="F6" s="20"/>
      <c r="G6" s="21"/>
      <c r="H6" s="31"/>
    </row>
    <row r="7" spans="1:8" ht="18.75" x14ac:dyDescent="0.3">
      <c r="A7" s="32"/>
      <c r="B7" s="22"/>
      <c r="D7" s="62" t="s">
        <v>49</v>
      </c>
      <c r="F7" s="63"/>
      <c r="G7" s="64"/>
      <c r="H7" s="31"/>
    </row>
    <row r="8" spans="1:8" ht="16.5" thickBot="1" x14ac:dyDescent="0.3">
      <c r="A8" s="32"/>
      <c r="B8" s="22"/>
      <c r="C8" s="22"/>
      <c r="D8" s="22"/>
      <c r="E8" s="3"/>
      <c r="F8" s="3"/>
      <c r="G8" s="21"/>
      <c r="H8" s="31"/>
    </row>
    <row r="9" spans="1:8" ht="17.25" thickTop="1" thickBot="1" x14ac:dyDescent="0.3">
      <c r="A9" s="33"/>
      <c r="B9" s="23"/>
      <c r="C9" s="23"/>
      <c r="D9" s="24" t="s">
        <v>2</v>
      </c>
      <c r="E9" s="4" t="s">
        <v>3</v>
      </c>
      <c r="F9" s="4" t="s">
        <v>4</v>
      </c>
      <c r="G9" s="4" t="s">
        <v>5</v>
      </c>
      <c r="H9" s="34" t="s">
        <v>6</v>
      </c>
    </row>
    <row r="10" spans="1:8" ht="16.5" thickTop="1" x14ac:dyDescent="0.25">
      <c r="A10" s="35"/>
      <c r="B10" s="22" t="s">
        <v>7</v>
      </c>
      <c r="C10" s="22"/>
      <c r="D10" s="22"/>
      <c r="E10" s="13"/>
      <c r="F10" s="20"/>
      <c r="G10" s="13"/>
      <c r="H10" s="31"/>
    </row>
    <row r="11" spans="1:8" x14ac:dyDescent="0.25">
      <c r="A11" s="32"/>
      <c r="B11" s="22" t="s">
        <v>8</v>
      </c>
      <c r="C11" s="22"/>
      <c r="D11" s="22"/>
      <c r="E11" s="13"/>
      <c r="F11" s="20"/>
      <c r="G11" s="13"/>
      <c r="H11" s="31"/>
    </row>
    <row r="12" spans="1:8" x14ac:dyDescent="0.25">
      <c r="A12" s="32"/>
      <c r="B12" s="22"/>
      <c r="C12" s="22" t="s">
        <v>9</v>
      </c>
      <c r="D12" s="22"/>
      <c r="E12" s="7">
        <v>115</v>
      </c>
      <c r="F12" s="25">
        <v>115</v>
      </c>
      <c r="G12" s="7"/>
      <c r="H12" s="36">
        <v>0</v>
      </c>
    </row>
    <row r="13" spans="1:8" x14ac:dyDescent="0.25">
      <c r="A13" s="32"/>
      <c r="B13" s="22"/>
      <c r="C13" s="22" t="s">
        <v>10</v>
      </c>
      <c r="D13" s="22"/>
      <c r="E13" s="7">
        <v>1000</v>
      </c>
      <c r="F13" s="25">
        <v>1000</v>
      </c>
      <c r="G13" s="7">
        <v>1000</v>
      </c>
      <c r="H13" s="36">
        <v>500</v>
      </c>
    </row>
    <row r="14" spans="1:8" x14ac:dyDescent="0.25">
      <c r="A14" s="32"/>
      <c r="B14" s="22"/>
      <c r="C14" s="22" t="s">
        <v>11</v>
      </c>
      <c r="D14" s="22"/>
      <c r="E14" s="7">
        <v>3200</v>
      </c>
      <c r="F14" s="25">
        <v>3200</v>
      </c>
      <c r="G14" s="7">
        <v>0</v>
      </c>
      <c r="H14" s="36">
        <v>0</v>
      </c>
    </row>
    <row r="15" spans="1:8" ht="16.5" thickBot="1" x14ac:dyDescent="0.3">
      <c r="A15" s="32"/>
      <c r="B15" s="22"/>
      <c r="C15" s="22" t="s">
        <v>12</v>
      </c>
      <c r="D15" s="22"/>
      <c r="E15" s="5">
        <v>18170</v>
      </c>
      <c r="F15" s="6">
        <v>18473</v>
      </c>
      <c r="G15" s="5">
        <v>22680</v>
      </c>
      <c r="H15" s="37">
        <v>12150</v>
      </c>
    </row>
    <row r="16" spans="1:8" x14ac:dyDescent="0.25">
      <c r="A16" s="32"/>
      <c r="B16" s="22" t="s">
        <v>13</v>
      </c>
      <c r="C16" s="22"/>
      <c r="D16" s="22"/>
      <c r="E16" s="7">
        <f>ROUND(E11+SUM(E14:E15)+E13+E12,5)</f>
        <v>22485</v>
      </c>
      <c r="F16" s="25">
        <f>SUM(F12:F15)</f>
        <v>22788</v>
      </c>
      <c r="G16" s="7">
        <f>ROUND(G11+SUM(G14:G15)+G13+G12,5)</f>
        <v>23680</v>
      </c>
      <c r="H16" s="36">
        <f>SUM(H12:H15)</f>
        <v>12650</v>
      </c>
    </row>
    <row r="17" spans="1:8" x14ac:dyDescent="0.25">
      <c r="A17" s="32"/>
      <c r="B17" s="22" t="s">
        <v>14</v>
      </c>
      <c r="C17" s="22"/>
      <c r="D17" s="22"/>
      <c r="E17" s="7"/>
      <c r="F17" s="25"/>
      <c r="G17" s="7"/>
      <c r="H17" s="36"/>
    </row>
    <row r="18" spans="1:8" x14ac:dyDescent="0.25">
      <c r="A18" s="32"/>
      <c r="B18" s="22"/>
      <c r="C18" s="22" t="s">
        <v>15</v>
      </c>
      <c r="D18" s="22"/>
      <c r="E18" s="7">
        <v>0</v>
      </c>
      <c r="F18" s="25">
        <v>0</v>
      </c>
      <c r="G18" s="7">
        <v>4050</v>
      </c>
      <c r="H18" s="36">
        <v>3200</v>
      </c>
    </row>
    <row r="19" spans="1:8" x14ac:dyDescent="0.25">
      <c r="A19" s="32"/>
      <c r="B19" s="22"/>
      <c r="C19" s="22" t="s">
        <v>16</v>
      </c>
      <c r="D19" s="22"/>
      <c r="E19" s="7">
        <v>0</v>
      </c>
      <c r="F19" s="25">
        <v>0</v>
      </c>
      <c r="G19" s="7">
        <v>75</v>
      </c>
      <c r="H19" s="36">
        <v>75</v>
      </c>
    </row>
    <row r="20" spans="1:8" x14ac:dyDescent="0.25">
      <c r="A20" s="32"/>
      <c r="B20" s="22"/>
      <c r="C20" s="22" t="s">
        <v>17</v>
      </c>
      <c r="D20" s="22"/>
      <c r="E20" s="7">
        <v>17.7</v>
      </c>
      <c r="F20" s="25">
        <v>100</v>
      </c>
      <c r="G20" s="7">
        <v>250</v>
      </c>
      <c r="H20" s="36">
        <v>250</v>
      </c>
    </row>
    <row r="21" spans="1:8" x14ac:dyDescent="0.25">
      <c r="A21" s="32"/>
      <c r="B21" s="22"/>
      <c r="C21" s="22" t="s">
        <v>18</v>
      </c>
      <c r="D21" s="22"/>
      <c r="E21" s="7"/>
      <c r="F21" s="25"/>
      <c r="G21" s="7"/>
      <c r="H21" s="36"/>
    </row>
    <row r="22" spans="1:8" x14ac:dyDescent="0.25">
      <c r="A22" s="32"/>
      <c r="B22" s="22"/>
      <c r="C22" s="22"/>
      <c r="D22" s="22" t="s">
        <v>19</v>
      </c>
      <c r="E22" s="7">
        <v>760</v>
      </c>
      <c r="F22" s="25">
        <v>760</v>
      </c>
      <c r="G22" s="7">
        <v>1050</v>
      </c>
      <c r="H22" s="36">
        <v>900</v>
      </c>
    </row>
    <row r="23" spans="1:8" ht="16.5" thickBot="1" x14ac:dyDescent="0.3">
      <c r="A23" s="32"/>
      <c r="B23" s="22"/>
      <c r="C23" s="22"/>
      <c r="D23" s="22" t="s">
        <v>20</v>
      </c>
      <c r="E23" s="5">
        <v>1002</v>
      </c>
      <c r="F23" s="6">
        <v>1002</v>
      </c>
      <c r="G23" s="5">
        <v>1050</v>
      </c>
      <c r="H23" s="37">
        <v>1050</v>
      </c>
    </row>
    <row r="24" spans="1:8" x14ac:dyDescent="0.25">
      <c r="A24" s="32"/>
      <c r="B24" s="22"/>
      <c r="C24" s="22" t="s">
        <v>21</v>
      </c>
      <c r="D24" s="22"/>
      <c r="E24" s="7">
        <f>ROUND(E21+E23+E22,5)</f>
        <v>1762</v>
      </c>
      <c r="F24" s="7">
        <f>SUM(F18:F23)</f>
        <v>1862</v>
      </c>
      <c r="G24" s="7">
        <f>ROUND(G21+G23+G22,5)</f>
        <v>2100</v>
      </c>
      <c r="H24" s="36">
        <f>SUM(H22:H23)</f>
        <v>1950</v>
      </c>
    </row>
    <row r="25" spans="1:8" x14ac:dyDescent="0.25">
      <c r="A25" s="32"/>
      <c r="B25" s="22"/>
      <c r="C25" s="22" t="s">
        <v>22</v>
      </c>
      <c r="D25" s="22"/>
      <c r="E25" s="7"/>
      <c r="F25" s="25"/>
      <c r="G25" s="7"/>
      <c r="H25" s="36"/>
    </row>
    <row r="26" spans="1:8" x14ac:dyDescent="0.25">
      <c r="A26" s="32"/>
      <c r="B26" s="22"/>
      <c r="C26" s="22"/>
      <c r="D26" s="22" t="s">
        <v>23</v>
      </c>
      <c r="E26" s="7">
        <v>0</v>
      </c>
      <c r="F26" s="25">
        <v>0</v>
      </c>
      <c r="G26" s="7">
        <v>4500</v>
      </c>
      <c r="H26" s="36">
        <v>0</v>
      </c>
    </row>
    <row r="27" spans="1:8" x14ac:dyDescent="0.25">
      <c r="A27" s="32"/>
      <c r="B27" s="22"/>
      <c r="C27" s="22"/>
      <c r="D27" s="22" t="s">
        <v>24</v>
      </c>
      <c r="E27" s="7">
        <v>450</v>
      </c>
      <c r="F27" s="25">
        <v>450</v>
      </c>
      <c r="G27" s="7">
        <v>450</v>
      </c>
      <c r="H27" s="36">
        <v>450</v>
      </c>
    </row>
    <row r="28" spans="1:8" ht="16.5" thickBot="1" x14ac:dyDescent="0.3">
      <c r="A28" s="32"/>
      <c r="B28" s="22"/>
      <c r="C28" s="22"/>
      <c r="D28" s="22" t="s">
        <v>25</v>
      </c>
      <c r="E28" s="7">
        <v>3893.3</v>
      </c>
      <c r="F28" s="6">
        <v>4100</v>
      </c>
      <c r="G28" s="7">
        <v>4000</v>
      </c>
      <c r="H28" s="36">
        <v>4300</v>
      </c>
    </row>
    <row r="29" spans="1:8" ht="16.5" thickBot="1" x14ac:dyDescent="0.3">
      <c r="A29" s="32"/>
      <c r="B29" s="22"/>
      <c r="C29" s="22" t="s">
        <v>26</v>
      </c>
      <c r="D29" s="22"/>
      <c r="E29" s="8">
        <f>ROUND(E25+E27+E26+E28,5)</f>
        <v>4343.3</v>
      </c>
      <c r="F29" s="25">
        <f>SUM(F26:F28)</f>
        <v>4550</v>
      </c>
      <c r="G29" s="8">
        <f>ROUND(G25+G27+G26+G28,5)</f>
        <v>8950</v>
      </c>
      <c r="H29" s="38">
        <f>ROUND(H25+H27+H26+H28,5)</f>
        <v>4750</v>
      </c>
    </row>
    <row r="30" spans="1:8" ht="16.5" thickBot="1" x14ac:dyDescent="0.3">
      <c r="A30" s="32"/>
      <c r="B30" s="22" t="s">
        <v>27</v>
      </c>
      <c r="C30" s="22"/>
      <c r="D30" s="22"/>
      <c r="E30" s="8">
        <f>ROUND(E17+E29+E18+E24+E20+E19,5)</f>
        <v>6123</v>
      </c>
      <c r="F30" s="8">
        <f>ROUND(F17+F29+F18+F24+F20+F19,5)</f>
        <v>6512</v>
      </c>
      <c r="G30" s="8">
        <f>ROUND(G17+G29+G18+G24+G20+G19,5)</f>
        <v>15425</v>
      </c>
      <c r="H30" s="38">
        <f>ROUND(H17+H29+H18+H24+H20+H19,5)</f>
        <v>10225</v>
      </c>
    </row>
    <row r="31" spans="1:8" ht="16.5" thickBot="1" x14ac:dyDescent="0.3">
      <c r="A31" s="35"/>
      <c r="B31" s="22" t="s">
        <v>28</v>
      </c>
      <c r="C31" s="22"/>
      <c r="D31" s="22"/>
      <c r="E31" s="8">
        <f>ROUND(E10+E16-E30,5)</f>
        <v>16362</v>
      </c>
      <c r="F31" s="8">
        <f>ROUND(F10+F16-F30,5)</f>
        <v>16276</v>
      </c>
      <c r="G31" s="8">
        <f>ROUND(G10+G16-G30,5)</f>
        <v>8255</v>
      </c>
      <c r="H31" s="38">
        <f>ROUND(H10+H16-H30,5)</f>
        <v>2425</v>
      </c>
    </row>
    <row r="32" spans="1:8" ht="16.5" thickBot="1" x14ac:dyDescent="0.3">
      <c r="A32" s="35"/>
      <c r="B32" s="22" t="s">
        <v>29</v>
      </c>
      <c r="C32" s="22"/>
      <c r="D32" s="22"/>
      <c r="E32" s="9">
        <f>E31</f>
        <v>16362</v>
      </c>
      <c r="F32" s="9">
        <f>F31</f>
        <v>16276</v>
      </c>
      <c r="G32" s="9">
        <f>G31</f>
        <v>8255</v>
      </c>
      <c r="H32" s="39">
        <f>H31</f>
        <v>2425</v>
      </c>
    </row>
    <row r="33" spans="1:9" ht="16.5" thickTop="1" x14ac:dyDescent="0.25">
      <c r="A33" s="40"/>
      <c r="B33" s="26"/>
      <c r="C33" s="26"/>
      <c r="D33" s="26"/>
      <c r="E33" s="20"/>
      <c r="F33" s="27"/>
      <c r="G33" s="21"/>
      <c r="H33" s="41"/>
    </row>
    <row r="34" spans="1:9" x14ac:dyDescent="0.25">
      <c r="A34" s="40"/>
      <c r="B34" s="26"/>
      <c r="C34" s="26"/>
      <c r="D34" s="26"/>
      <c r="E34" s="20"/>
      <c r="F34" s="20"/>
      <c r="G34" s="21"/>
      <c r="H34" s="31"/>
    </row>
    <row r="35" spans="1:9" ht="16.5" thickBot="1" x14ac:dyDescent="0.3">
      <c r="A35" s="42"/>
      <c r="B35" s="43"/>
      <c r="C35" s="43"/>
      <c r="D35" s="43"/>
      <c r="E35" s="44"/>
      <c r="F35" s="44"/>
      <c r="G35" s="45"/>
      <c r="H35" s="46"/>
    </row>
    <row r="36" spans="1:9" ht="16.5" thickBot="1" x14ac:dyDescent="0.3">
      <c r="D36" s="1"/>
      <c r="E36" s="1"/>
      <c r="F36" s="1"/>
      <c r="G36" s="1"/>
      <c r="H36" s="2"/>
    </row>
    <row r="37" spans="1:9" x14ac:dyDescent="0.25">
      <c r="A37" s="47"/>
      <c r="B37" s="28"/>
      <c r="C37" s="28"/>
      <c r="D37" s="28"/>
      <c r="E37" s="28"/>
      <c r="F37" s="28"/>
      <c r="G37" s="28"/>
      <c r="H37" s="29"/>
    </row>
    <row r="38" spans="1:9" ht="18" x14ac:dyDescent="0.25">
      <c r="A38" s="35"/>
      <c r="B38" s="26"/>
      <c r="C38" s="22"/>
      <c r="D38" s="49"/>
      <c r="E38" s="49"/>
      <c r="F38" s="50" t="s">
        <v>30</v>
      </c>
      <c r="G38" s="51"/>
      <c r="H38" s="59"/>
    </row>
    <row r="39" spans="1:9" ht="18" x14ac:dyDescent="0.25">
      <c r="A39" s="35"/>
      <c r="B39" s="26"/>
      <c r="C39" s="22"/>
      <c r="D39" s="49"/>
      <c r="E39" s="49"/>
      <c r="F39" s="50"/>
      <c r="G39" s="51"/>
      <c r="H39" s="59"/>
    </row>
    <row r="40" spans="1:9" ht="18" x14ac:dyDescent="0.25">
      <c r="A40" s="35"/>
      <c r="B40" s="26"/>
      <c r="C40" s="22"/>
      <c r="D40" s="49"/>
      <c r="E40" s="49"/>
      <c r="F40" s="50" t="s">
        <v>31</v>
      </c>
      <c r="G40" s="51"/>
      <c r="H40" s="59"/>
    </row>
    <row r="41" spans="1:9" x14ac:dyDescent="0.25">
      <c r="A41" s="35"/>
      <c r="B41" s="26"/>
      <c r="C41" s="22"/>
      <c r="D41" s="49"/>
      <c r="E41" s="49"/>
      <c r="F41" s="52" t="s">
        <v>32</v>
      </c>
      <c r="G41" s="51"/>
      <c r="H41" s="59"/>
    </row>
    <row r="42" spans="1:9" ht="16.5" thickBot="1" x14ac:dyDescent="0.3">
      <c r="A42" s="35"/>
      <c r="B42" s="23"/>
      <c r="C42" s="23"/>
      <c r="D42" s="23"/>
      <c r="E42" s="24" t="s">
        <v>2</v>
      </c>
      <c r="F42" s="10" t="s">
        <v>33</v>
      </c>
      <c r="G42" s="53"/>
      <c r="H42" s="54"/>
      <c r="I42" s="11"/>
    </row>
    <row r="43" spans="1:9" ht="16.5" thickTop="1" x14ac:dyDescent="0.25">
      <c r="A43" s="35"/>
      <c r="B43" s="22" t="s">
        <v>34</v>
      </c>
      <c r="C43" s="22"/>
      <c r="D43" s="22"/>
      <c r="E43" s="22"/>
      <c r="F43" s="13"/>
      <c r="G43" s="21"/>
      <c r="H43" s="31"/>
    </row>
    <row r="44" spans="1:9" x14ac:dyDescent="0.25">
      <c r="A44" s="35"/>
      <c r="B44" s="22"/>
      <c r="C44" s="22" t="s">
        <v>35</v>
      </c>
      <c r="D44" s="22"/>
      <c r="E44" s="22"/>
      <c r="F44" s="13"/>
      <c r="G44" s="21"/>
      <c r="H44" s="31"/>
    </row>
    <row r="45" spans="1:9" x14ac:dyDescent="0.25">
      <c r="A45" s="35"/>
      <c r="B45" s="22"/>
      <c r="C45" s="22"/>
      <c r="D45" s="22" t="s">
        <v>36</v>
      </c>
      <c r="E45" s="22"/>
      <c r="F45" s="13"/>
      <c r="G45" s="21"/>
      <c r="H45" s="31"/>
    </row>
    <row r="46" spans="1:9" ht="16.5" thickBot="1" x14ac:dyDescent="0.3">
      <c r="A46" s="35"/>
      <c r="B46" s="22"/>
      <c r="C46" s="22"/>
      <c r="D46" s="22"/>
      <c r="E46" s="22" t="s">
        <v>37</v>
      </c>
      <c r="F46" s="12">
        <v>26258.02</v>
      </c>
      <c r="G46" s="21"/>
      <c r="H46" s="31"/>
    </row>
    <row r="47" spans="1:9" x14ac:dyDescent="0.25">
      <c r="A47" s="35"/>
      <c r="B47" s="22"/>
      <c r="C47" s="22"/>
      <c r="D47" s="22" t="s">
        <v>38</v>
      </c>
      <c r="E47" s="22"/>
      <c r="F47" s="13">
        <f>ROUND(SUM(F45:F46),5)</f>
        <v>26258.02</v>
      </c>
      <c r="G47" s="21"/>
      <c r="H47" s="31"/>
    </row>
    <row r="48" spans="1:9" x14ac:dyDescent="0.25">
      <c r="A48" s="35"/>
      <c r="B48" s="22"/>
      <c r="C48" s="22"/>
      <c r="D48" s="22" t="s">
        <v>39</v>
      </c>
      <c r="E48" s="22"/>
      <c r="F48" s="13"/>
      <c r="G48" s="21"/>
      <c r="H48" s="31"/>
    </row>
    <row r="49" spans="1:9" ht="16.5" thickBot="1" x14ac:dyDescent="0.3">
      <c r="A49" s="35"/>
      <c r="B49" s="22"/>
      <c r="C49" s="22"/>
      <c r="D49" s="22"/>
      <c r="E49" s="22" t="s">
        <v>40</v>
      </c>
      <c r="F49" s="13">
        <v>-50</v>
      </c>
      <c r="G49" s="21"/>
      <c r="H49" s="31"/>
    </row>
    <row r="50" spans="1:9" ht="16.5" thickBot="1" x14ac:dyDescent="0.3">
      <c r="A50" s="35"/>
      <c r="B50" s="22"/>
      <c r="C50" s="22"/>
      <c r="D50" s="22" t="s">
        <v>41</v>
      </c>
      <c r="E50" s="22"/>
      <c r="F50" s="14">
        <f>ROUND(SUM(F48:F49),5)</f>
        <v>-50</v>
      </c>
      <c r="G50" s="21"/>
      <c r="H50" s="31"/>
    </row>
    <row r="51" spans="1:9" ht="16.5" thickBot="1" x14ac:dyDescent="0.3">
      <c r="A51" s="35"/>
      <c r="B51" s="22"/>
      <c r="C51" s="22" t="s">
        <v>42</v>
      </c>
      <c r="D51" s="22"/>
      <c r="E51" s="22"/>
      <c r="F51" s="14">
        <f>ROUND(F44+F47+F50,5)</f>
        <v>26208.02</v>
      </c>
      <c r="G51" s="21"/>
      <c r="H51" s="31"/>
    </row>
    <row r="52" spans="1:9" ht="16.5" thickBot="1" x14ac:dyDescent="0.3">
      <c r="A52" s="35"/>
      <c r="B52" s="22" t="s">
        <v>43</v>
      </c>
      <c r="C52" s="22"/>
      <c r="D52" s="22"/>
      <c r="E52" s="22"/>
      <c r="F52" s="15">
        <f>ROUND(F43+F51,5)</f>
        <v>26208.02</v>
      </c>
      <c r="G52" s="55"/>
      <c r="H52" s="56"/>
      <c r="I52" s="16"/>
    </row>
    <row r="53" spans="1:9" ht="16.5" thickTop="1" x14ac:dyDescent="0.25">
      <c r="A53" s="35"/>
      <c r="B53" s="22" t="s">
        <v>44</v>
      </c>
      <c r="C53" s="22"/>
      <c r="D53" s="22"/>
      <c r="E53" s="22"/>
      <c r="F53" s="13"/>
      <c r="G53" s="21"/>
      <c r="H53" s="31"/>
    </row>
    <row r="54" spans="1:9" x14ac:dyDescent="0.25">
      <c r="A54" s="35"/>
      <c r="B54" s="22"/>
      <c r="C54" s="22" t="s">
        <v>45</v>
      </c>
      <c r="D54" s="22"/>
      <c r="E54" s="22"/>
      <c r="F54" s="13"/>
      <c r="G54" s="21"/>
      <c r="H54" s="31"/>
    </row>
    <row r="55" spans="1:9" x14ac:dyDescent="0.25">
      <c r="A55" s="35"/>
      <c r="B55" s="22"/>
      <c r="C55" s="22"/>
      <c r="D55" s="22" t="s">
        <v>46</v>
      </c>
      <c r="E55" s="22"/>
      <c r="F55" s="13">
        <v>9846.02</v>
      </c>
      <c r="G55" s="21"/>
      <c r="H55" s="31"/>
    </row>
    <row r="56" spans="1:9" ht="16.5" thickBot="1" x14ac:dyDescent="0.3">
      <c r="A56" s="35"/>
      <c r="B56" s="22"/>
      <c r="C56" s="22"/>
      <c r="D56" s="22" t="s">
        <v>29</v>
      </c>
      <c r="E56" s="22"/>
      <c r="F56" s="13">
        <v>16362</v>
      </c>
      <c r="G56" s="21"/>
      <c r="H56" s="31"/>
    </row>
    <row r="57" spans="1:9" ht="16.5" thickBot="1" x14ac:dyDescent="0.3">
      <c r="A57" s="35"/>
      <c r="B57" s="22"/>
      <c r="C57" s="22" t="s">
        <v>47</v>
      </c>
      <c r="D57" s="22"/>
      <c r="E57" s="22"/>
      <c r="F57" s="14">
        <f>ROUND(SUM(F54:F56),5)</f>
        <v>26208.02</v>
      </c>
      <c r="G57" s="21"/>
      <c r="H57" s="31"/>
    </row>
    <row r="58" spans="1:9" ht="16.5" thickBot="1" x14ac:dyDescent="0.3">
      <c r="A58" s="35"/>
      <c r="B58" s="22" t="s">
        <v>48</v>
      </c>
      <c r="C58" s="22"/>
      <c r="D58" s="22"/>
      <c r="E58" s="22"/>
      <c r="F58" s="15">
        <f>ROUND(F53+F57,5)</f>
        <v>26208.02</v>
      </c>
      <c r="G58" s="55"/>
      <c r="H58" s="56"/>
      <c r="I58" s="16"/>
    </row>
    <row r="59" spans="1:9" ht="16.5" thickTop="1" x14ac:dyDescent="0.25">
      <c r="A59" s="35"/>
      <c r="B59" s="26"/>
      <c r="C59" s="26"/>
      <c r="D59" s="26"/>
      <c r="E59" s="26"/>
      <c r="F59" s="20"/>
      <c r="G59" s="21"/>
      <c r="H59" s="31"/>
    </row>
    <row r="60" spans="1:9" ht="16.5" thickBot="1" x14ac:dyDescent="0.3">
      <c r="A60" s="57"/>
      <c r="B60" s="45"/>
      <c r="C60" s="45"/>
      <c r="D60" s="45"/>
      <c r="E60" s="45"/>
      <c r="F60" s="45"/>
      <c r="G60" s="45"/>
      <c r="H60" s="46"/>
    </row>
  </sheetData>
  <phoneticPr fontId="10" type="noConversion"/>
  <pageMargins left="0.75" right="0.75" top="1" bottom="1" header="0.5" footer="0.5"/>
  <pageSetup scale="6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Rule</dc:creator>
  <cp:lastModifiedBy>Ana Berry</cp:lastModifiedBy>
  <cp:lastPrinted>2015-06-25T19:34:07Z</cp:lastPrinted>
  <dcterms:created xsi:type="dcterms:W3CDTF">2015-06-13T18:44:52Z</dcterms:created>
  <dcterms:modified xsi:type="dcterms:W3CDTF">2015-06-25T22:14:24Z</dcterms:modified>
</cp:coreProperties>
</file>